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adhunter/Downloads/"/>
    </mc:Choice>
  </mc:AlternateContent>
  <xr:revisionPtr revIDLastSave="0" documentId="13_ncr:1_{35E98FA5-4173-CD44-A6EC-174F738AF261}" xr6:coauthVersionLast="45" xr6:coauthVersionMax="45" xr10:uidLastSave="{00000000-0000-0000-0000-000000000000}"/>
  <bookViews>
    <workbookView xWindow="0" yWindow="460" windowWidth="28800" windowHeight="16400" xr2:uid="{00000000-000D-0000-FFFF-FFFF00000000}"/>
  </bookViews>
  <sheets>
    <sheet name="Regions Summary" sheetId="2" r:id="rId1"/>
    <sheet name="resul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D2" i="2" l="1"/>
  <c r="D3" i="2"/>
  <c r="D6" i="2"/>
  <c r="D9" i="2"/>
  <c r="D7" i="2"/>
  <c r="D8" i="2"/>
  <c r="D4" i="2"/>
  <c r="C2" i="2"/>
  <c r="C3" i="2"/>
  <c r="C6" i="2"/>
  <c r="C9" i="2"/>
  <c r="C7" i="2"/>
  <c r="C8" i="2"/>
  <c r="C4" i="2"/>
  <c r="B2" i="2"/>
  <c r="B3" i="2"/>
  <c r="B6" i="2"/>
  <c r="B9" i="2"/>
  <c r="B7" i="2"/>
  <c r="B8" i="2"/>
  <c r="B4" i="2"/>
  <c r="D5" i="2"/>
  <c r="C5" i="2"/>
  <c r="B5" i="2"/>
  <c r="G9" i="2" l="1"/>
  <c r="F6" i="2"/>
  <c r="F9" i="2"/>
  <c r="D10" i="2"/>
  <c r="G5" i="2"/>
  <c r="F8" i="2"/>
  <c r="G8" i="2"/>
  <c r="G3" i="2"/>
  <c r="C10" i="2"/>
  <c r="F5" i="2"/>
  <c r="F3" i="2"/>
  <c r="G4" i="2"/>
  <c r="G6" i="2"/>
  <c r="F7" i="2"/>
  <c r="G7" i="2"/>
  <c r="G2" i="2"/>
  <c r="B10" i="2"/>
  <c r="F4" i="2"/>
  <c r="F2" i="2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2" i="1"/>
  <c r="F10" i="2" l="1"/>
</calcChain>
</file>

<file path=xl/sharedStrings.xml><?xml version="1.0" encoding="utf-8"?>
<sst xmlns="http://schemas.openxmlformats.org/spreadsheetml/2006/main" count="38" uniqueCount="27">
  <si>
    <t>1(Новогодние подарки)</t>
  </si>
  <si>
    <t>2(Надежная сеть)</t>
  </si>
  <si>
    <t>3(Столкновение галактик)</t>
  </si>
  <si>
    <t>4(Города на Венере)</t>
  </si>
  <si>
    <t>1(Lines 2020)</t>
  </si>
  <si>
    <t>2(Радиотелескопы)</t>
  </si>
  <si>
    <t>3(Добыча меди)</t>
  </si>
  <si>
    <t>4(2_4)</t>
  </si>
  <si>
    <t>Score</t>
  </si>
  <si>
    <t>-</t>
  </si>
  <si>
    <t>Регион</t>
  </si>
  <si>
    <t>Место</t>
  </si>
  <si>
    <t>Брестская</t>
  </si>
  <si>
    <t>Витебская</t>
  </si>
  <si>
    <t>Гродненская</t>
  </si>
  <si>
    <t>Гомельская</t>
  </si>
  <si>
    <t>Минская</t>
  </si>
  <si>
    <t>Лицей БГУ</t>
  </si>
  <si>
    <t>Д1</t>
  </si>
  <si>
    <t>Д2</t>
  </si>
  <si>
    <t>Д3</t>
  </si>
  <si>
    <t>Ж</t>
  </si>
  <si>
    <t>Могилевская</t>
  </si>
  <si>
    <t>г. Минск</t>
  </si>
  <si>
    <t>Всего</t>
  </si>
  <si>
    <t>Дипломов</t>
  </si>
  <si>
    <t>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</si>
</sst>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0" fillId="0" borderId="3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489F87-5F06-8D45-9F4A-E0304F50452E}" name="Таблица1" displayName="Таблица1" ref="A1:G10" totalsRowShown="0">
  <autoFilter ref="A1:G10" xr:uid="{C5F211E1-D765-3E42-9A82-FE089B558F72}"/>
  <sortState ref="A2:G10">
    <sortCondition descending="1" ref="G1:G10"/>
  </sortState>
  <tableColumns count="7">
    <tableColumn id="1" xr3:uid="{F4201AB6-DD9A-1547-B389-A70DD626A706}" name="Регион"/>
    <tableColumn id="2" xr3:uid="{C674B307-20D2-7945-98EB-133BF33C2A2B}" name="Д1"/>
    <tableColumn id="3" xr3:uid="{2DE25418-FA72-1848-98B3-1CE3F9914F63}" name="Д2"/>
    <tableColumn id="4" xr3:uid="{D69C4A2B-C9D4-F943-9676-6C26B967F1F7}" name="Д3"/>
    <tableColumn id="5" xr3:uid="{870DB4D9-4C39-C646-8DF3-706CD7BF2FC5}" name="Ж"/>
    <tableColumn id="6" xr3:uid="{DF027872-4B90-BB4A-91EF-0F32EFB9BA4F}" name="Дипломов"/>
    <tableColumn id="7" xr3:uid="{E1112356-F6C3-4B4D-A1CD-6DBF73812215}" name="Баллов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0BA4-C873-4E40-BC34-CA5334FEA132}">
  <dimension ref="A1:G10"/>
  <sheetViews>
    <sheetView tabSelected="1" workbookViewId="0">
      <selection activeCell="G12" sqref="G12"/>
    </sheetView>
  </sheetViews>
  <sheetFormatPr baseColWidth="10" defaultRowHeight="15" x14ac:dyDescent="0.2"/>
  <cols>
    <col min="1" max="1" width="11.5" bestFit="1" customWidth="1"/>
    <col min="2" max="4" width="5.83203125" bestFit="1" customWidth="1"/>
    <col min="5" max="5" width="5.1640625" bestFit="1" customWidth="1"/>
    <col min="6" max="6" width="12" bestFit="1" customWidth="1"/>
    <col min="7" max="7" width="9.33203125" bestFit="1" customWidth="1"/>
  </cols>
  <sheetData>
    <row r="1" spans="1:7" x14ac:dyDescent="0.2">
      <c r="A1" t="s">
        <v>10</v>
      </c>
      <c r="B1" t="s">
        <v>18</v>
      </c>
      <c r="C1" t="s">
        <v>19</v>
      </c>
      <c r="D1" t="s">
        <v>20</v>
      </c>
      <c r="E1" t="s">
        <v>21</v>
      </c>
      <c r="F1" t="s">
        <v>25</v>
      </c>
      <c r="G1" t="s">
        <v>26</v>
      </c>
    </row>
    <row r="2" spans="1:7" x14ac:dyDescent="0.2">
      <c r="A2" t="s">
        <v>13</v>
      </c>
      <c r="B2">
        <f>COUNTIF(results!$B$2:$B$10,A2)</f>
        <v>2</v>
      </c>
      <c r="C2">
        <f>COUNTIF(results!$B$11:$B$29,A2)</f>
        <v>5</v>
      </c>
      <c r="D2">
        <f>COUNTIF(results!$B$30:$B$56,A2)</f>
        <v>7</v>
      </c>
      <c r="E2">
        <v>4</v>
      </c>
      <c r="F2">
        <f t="shared" ref="F2:F9" si="0">SUM($B2:$E2)</f>
        <v>18</v>
      </c>
      <c r="G2">
        <f t="shared" ref="G2:G9" si="1">(E2+B2)*3+C2*2+D2</f>
        <v>35</v>
      </c>
    </row>
    <row r="3" spans="1:7" x14ac:dyDescent="0.2">
      <c r="A3" t="s">
        <v>15</v>
      </c>
      <c r="B3">
        <f>COUNTIF(results!$B$2:$B$10,A3)</f>
        <v>2</v>
      </c>
      <c r="C3">
        <f>COUNTIF(results!$B$11:$B$29,A3)</f>
        <v>1</v>
      </c>
      <c r="D3">
        <f>COUNTIF(results!$B$30:$B$56,A3)</f>
        <v>7</v>
      </c>
      <c r="E3">
        <v>5</v>
      </c>
      <c r="F3">
        <f t="shared" si="0"/>
        <v>15</v>
      </c>
      <c r="G3">
        <f t="shared" si="1"/>
        <v>30</v>
      </c>
    </row>
    <row r="4" spans="1:7" x14ac:dyDescent="0.2">
      <c r="A4" t="s">
        <v>17</v>
      </c>
      <c r="B4">
        <f>COUNTIF(results!$B$2:$B$10,A4)</f>
        <v>1</v>
      </c>
      <c r="C4">
        <f>COUNTIF(results!$B$11:$B$29,A4)</f>
        <v>5</v>
      </c>
      <c r="D4">
        <f>COUNTIF(results!$B$30:$B$56,A4)</f>
        <v>4</v>
      </c>
      <c r="E4">
        <v>3</v>
      </c>
      <c r="F4">
        <f t="shared" si="0"/>
        <v>13</v>
      </c>
      <c r="G4">
        <f t="shared" si="1"/>
        <v>26</v>
      </c>
    </row>
    <row r="5" spans="1:7" x14ac:dyDescent="0.2">
      <c r="A5" t="s">
        <v>12</v>
      </c>
      <c r="B5">
        <f>COUNTIF(results!$B$2:$B$10,A5)</f>
        <v>0</v>
      </c>
      <c r="C5">
        <f>COUNTIF(results!$B$11:$B$29,A5)</f>
        <v>5</v>
      </c>
      <c r="D5">
        <f>COUNTIF(results!$B$30:$B$56,A5)</f>
        <v>3</v>
      </c>
      <c r="E5">
        <v>0</v>
      </c>
      <c r="F5">
        <f t="shared" si="0"/>
        <v>8</v>
      </c>
      <c r="G5">
        <f t="shared" si="1"/>
        <v>13</v>
      </c>
    </row>
    <row r="6" spans="1:7" x14ac:dyDescent="0.2">
      <c r="A6" t="s">
        <v>14</v>
      </c>
      <c r="B6">
        <f>COUNTIF(results!$B$2:$B$10,A6)</f>
        <v>2</v>
      </c>
      <c r="C6">
        <f>COUNTIF(results!$B$11:$B$29,A6)</f>
        <v>1</v>
      </c>
      <c r="D6">
        <f>COUNTIF(results!$B$30:$B$56,A6)</f>
        <v>2</v>
      </c>
      <c r="E6">
        <v>0</v>
      </c>
      <c r="F6">
        <f t="shared" si="0"/>
        <v>5</v>
      </c>
      <c r="G6">
        <f t="shared" si="1"/>
        <v>10</v>
      </c>
    </row>
    <row r="7" spans="1:7" x14ac:dyDescent="0.2">
      <c r="A7" t="s">
        <v>22</v>
      </c>
      <c r="B7">
        <f>COUNTIF(results!$B$2:$B$10,A7)</f>
        <v>1</v>
      </c>
      <c r="C7">
        <f>COUNTIF(results!$B$11:$B$29,A7)</f>
        <v>1</v>
      </c>
      <c r="D7">
        <f>COUNTIF(results!$B$30:$B$56,A7)</f>
        <v>1</v>
      </c>
      <c r="E7">
        <v>0</v>
      </c>
      <c r="F7">
        <f t="shared" si="0"/>
        <v>3</v>
      </c>
      <c r="G7">
        <f t="shared" si="1"/>
        <v>6</v>
      </c>
    </row>
    <row r="8" spans="1:7" x14ac:dyDescent="0.2">
      <c r="A8" t="s">
        <v>23</v>
      </c>
      <c r="B8">
        <f>COUNTIF(results!$B$2:$B$10,A8)</f>
        <v>1</v>
      </c>
      <c r="C8">
        <f>COUNTIF(results!$B$11:$B$29,A8)</f>
        <v>0</v>
      </c>
      <c r="D8">
        <f>COUNTIF(results!$B$30:$B$56,A8)</f>
        <v>2</v>
      </c>
      <c r="E8">
        <v>0</v>
      </c>
      <c r="F8">
        <f t="shared" si="0"/>
        <v>3</v>
      </c>
      <c r="G8">
        <f t="shared" si="1"/>
        <v>5</v>
      </c>
    </row>
    <row r="9" spans="1:7" x14ac:dyDescent="0.2">
      <c r="A9" t="s">
        <v>16</v>
      </c>
      <c r="B9">
        <f>COUNTIF(results!$B$2:$B$10,A9)</f>
        <v>0</v>
      </c>
      <c r="C9">
        <f>COUNTIF(results!$B$11:$B$29,A9)</f>
        <v>1</v>
      </c>
      <c r="D9">
        <f>COUNTIF(results!$B$30:$B$56,A9)</f>
        <v>1</v>
      </c>
      <c r="E9">
        <v>0</v>
      </c>
      <c r="F9">
        <f t="shared" si="0"/>
        <v>2</v>
      </c>
      <c r="G9">
        <f t="shared" si="1"/>
        <v>3</v>
      </c>
    </row>
    <row r="10" spans="1:7" x14ac:dyDescent="0.2">
      <c r="A10" s="3" t="s">
        <v>24</v>
      </c>
      <c r="B10" s="3">
        <f>SUM(B2:B9)</f>
        <v>9</v>
      </c>
      <c r="C10" s="3">
        <f>SUM(C2:C9)</f>
        <v>19</v>
      </c>
      <c r="D10" s="3">
        <f>SUM(D2:D9)</f>
        <v>27</v>
      </c>
      <c r="E10" s="3">
        <f>SUM(E2:E9)</f>
        <v>12</v>
      </c>
      <c r="F10" s="3">
        <f>SUM(F2:F9)</f>
        <v>67</v>
      </c>
      <c r="G10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opLeftCell="A16" workbookViewId="0">
      <selection activeCell="B10" sqref="B10"/>
    </sheetView>
  </sheetViews>
  <sheetFormatPr baseColWidth="10" defaultColWidth="8.83203125" defaultRowHeight="15" x14ac:dyDescent="0.2"/>
  <cols>
    <col min="2" max="2" width="12.6640625" customWidth="1"/>
    <col min="3" max="3" width="23.6640625" customWidth="1"/>
    <col min="4" max="4" width="18.6640625" customWidth="1"/>
    <col min="5" max="5" width="26.6640625" customWidth="1"/>
    <col min="6" max="6" width="21.6640625" customWidth="1"/>
    <col min="7" max="7" width="15.6640625" customWidth="1"/>
    <col min="8" max="8" width="19.6640625" customWidth="1"/>
    <col min="9" max="9" width="16.6640625" customWidth="1"/>
    <col min="10" max="10" width="8.6640625" customWidth="1"/>
    <col min="11" max="11" width="20.6640625" customWidth="1"/>
    <col min="12" max="12" width="0" hidden="1" customWidth="1"/>
  </cols>
  <sheetData>
    <row r="1" spans="1:12" x14ac:dyDescent="0.2">
      <c r="A1" s="1" t="s">
        <v>11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/>
    </row>
    <row r="2" spans="1:12" x14ac:dyDescent="0.2">
      <c r="A2">
        <v>1</v>
      </c>
      <c r="B2" t="str">
        <f>_xlfn.SWITCH(L2,1,"Брестская",2,"Витебская",3,"Гомельская",4,"Гродненская",5,"Минская",6, "Могилевская", 7,"г. Минск",8,"Лицей БГУ","No match")</f>
        <v>Витебская</v>
      </c>
      <c r="C2">
        <v>100</v>
      </c>
      <c r="D2">
        <v>100</v>
      </c>
      <c r="E2">
        <v>100</v>
      </c>
      <c r="F2">
        <v>100</v>
      </c>
      <c r="G2">
        <v>100</v>
      </c>
      <c r="H2">
        <v>100</v>
      </c>
      <c r="I2">
        <v>100</v>
      </c>
      <c r="J2">
        <v>100</v>
      </c>
      <c r="K2">
        <v>800</v>
      </c>
      <c r="L2">
        <v>2</v>
      </c>
    </row>
    <row r="3" spans="1:12" x14ac:dyDescent="0.2">
      <c r="A3">
        <f>A2+1</f>
        <v>2</v>
      </c>
      <c r="B3" t="str">
        <f t="shared" ref="B3:B56" si="0">_xlfn.SWITCH(L3,1,"Брестская",2,"Витебская",3,"Гомельская",4,"Гродненская",5,"Минская",6, "Могилевская", 7,"г. Минск",8,"Лицей БГУ","No match")</f>
        <v>Гомельская</v>
      </c>
      <c r="C3">
        <v>100</v>
      </c>
      <c r="D3">
        <v>100</v>
      </c>
      <c r="E3">
        <v>100</v>
      </c>
      <c r="F3">
        <v>86</v>
      </c>
      <c r="G3">
        <v>100</v>
      </c>
      <c r="H3">
        <v>100</v>
      </c>
      <c r="I3">
        <v>100</v>
      </c>
      <c r="J3">
        <v>93.85</v>
      </c>
      <c r="K3">
        <v>779.85</v>
      </c>
      <c r="L3">
        <v>3</v>
      </c>
    </row>
    <row r="4" spans="1:12" x14ac:dyDescent="0.2">
      <c r="A4">
        <f t="shared" ref="A4:A56" si="1">A3+1</f>
        <v>3</v>
      </c>
      <c r="B4" t="str">
        <f t="shared" si="0"/>
        <v>Могилевская</v>
      </c>
      <c r="C4">
        <v>100</v>
      </c>
      <c r="D4">
        <v>100</v>
      </c>
      <c r="E4">
        <v>100</v>
      </c>
      <c r="F4">
        <v>51</v>
      </c>
      <c r="G4">
        <v>100</v>
      </c>
      <c r="H4">
        <v>100</v>
      </c>
      <c r="I4">
        <v>100</v>
      </c>
      <c r="J4">
        <v>100</v>
      </c>
      <c r="K4">
        <v>751</v>
      </c>
      <c r="L4">
        <v>6</v>
      </c>
    </row>
    <row r="5" spans="1:12" x14ac:dyDescent="0.2">
      <c r="A5">
        <f t="shared" si="1"/>
        <v>4</v>
      </c>
      <c r="B5" t="str">
        <f t="shared" si="0"/>
        <v>г. Минск</v>
      </c>
      <c r="C5">
        <v>100</v>
      </c>
      <c r="D5">
        <v>100</v>
      </c>
      <c r="E5">
        <v>100</v>
      </c>
      <c r="F5">
        <v>44</v>
      </c>
      <c r="G5">
        <v>100</v>
      </c>
      <c r="H5">
        <v>100</v>
      </c>
      <c r="I5">
        <v>100</v>
      </c>
      <c r="J5">
        <v>84.64</v>
      </c>
      <c r="K5">
        <v>728.64</v>
      </c>
      <c r="L5">
        <v>7</v>
      </c>
    </row>
    <row r="6" spans="1:12" x14ac:dyDescent="0.2">
      <c r="A6">
        <f t="shared" si="1"/>
        <v>5</v>
      </c>
      <c r="B6" t="str">
        <f t="shared" si="0"/>
        <v>Гродненская</v>
      </c>
      <c r="C6">
        <v>100</v>
      </c>
      <c r="D6">
        <v>100</v>
      </c>
      <c r="E6">
        <v>100</v>
      </c>
      <c r="F6">
        <v>26</v>
      </c>
      <c r="G6">
        <v>100</v>
      </c>
      <c r="H6">
        <v>100</v>
      </c>
      <c r="I6">
        <v>100</v>
      </c>
      <c r="J6">
        <v>100</v>
      </c>
      <c r="K6">
        <v>726</v>
      </c>
      <c r="L6">
        <v>4</v>
      </c>
    </row>
    <row r="7" spans="1:12" x14ac:dyDescent="0.2">
      <c r="A7">
        <f t="shared" si="1"/>
        <v>6</v>
      </c>
      <c r="B7" t="str">
        <f t="shared" si="0"/>
        <v>Гомельская</v>
      </c>
      <c r="C7">
        <v>100</v>
      </c>
      <c r="D7">
        <v>100</v>
      </c>
      <c r="E7">
        <v>100</v>
      </c>
      <c r="F7">
        <v>25</v>
      </c>
      <c r="G7">
        <v>100</v>
      </c>
      <c r="H7">
        <v>100</v>
      </c>
      <c r="I7">
        <v>100</v>
      </c>
      <c r="J7">
        <v>99.18</v>
      </c>
      <c r="K7">
        <v>724.18000000000006</v>
      </c>
      <c r="L7">
        <v>3</v>
      </c>
    </row>
    <row r="8" spans="1:12" x14ac:dyDescent="0.2">
      <c r="A8">
        <f t="shared" si="1"/>
        <v>7</v>
      </c>
      <c r="B8" t="str">
        <f t="shared" si="0"/>
        <v>Гродненская</v>
      </c>
      <c r="C8">
        <v>100</v>
      </c>
      <c r="D8">
        <v>100</v>
      </c>
      <c r="E8">
        <v>100</v>
      </c>
      <c r="F8">
        <v>44</v>
      </c>
      <c r="G8">
        <v>100</v>
      </c>
      <c r="H8">
        <v>100</v>
      </c>
      <c r="I8">
        <v>100</v>
      </c>
      <c r="J8">
        <v>74.63</v>
      </c>
      <c r="K8">
        <v>718.63</v>
      </c>
      <c r="L8">
        <v>4</v>
      </c>
    </row>
    <row r="9" spans="1:12" x14ac:dyDescent="0.2">
      <c r="A9">
        <f t="shared" si="1"/>
        <v>8</v>
      </c>
      <c r="B9" t="str">
        <f t="shared" si="0"/>
        <v>Витебская</v>
      </c>
      <c r="C9">
        <v>100</v>
      </c>
      <c r="D9">
        <v>100</v>
      </c>
      <c r="E9">
        <v>100</v>
      </c>
      <c r="F9">
        <v>25</v>
      </c>
      <c r="G9">
        <v>100</v>
      </c>
      <c r="H9">
        <v>100</v>
      </c>
      <c r="I9">
        <v>100</v>
      </c>
      <c r="J9">
        <v>87.19</v>
      </c>
      <c r="K9">
        <v>712.19</v>
      </c>
      <c r="L9">
        <v>2</v>
      </c>
    </row>
    <row r="10" spans="1:12" x14ac:dyDescent="0.2">
      <c r="A10">
        <f t="shared" si="1"/>
        <v>9</v>
      </c>
      <c r="B10" t="str">
        <f t="shared" si="0"/>
        <v>Лицей БГУ</v>
      </c>
      <c r="C10">
        <v>100</v>
      </c>
      <c r="D10">
        <v>100</v>
      </c>
      <c r="E10">
        <v>100</v>
      </c>
      <c r="F10">
        <v>25</v>
      </c>
      <c r="G10">
        <v>100</v>
      </c>
      <c r="H10">
        <v>100</v>
      </c>
      <c r="I10">
        <v>100</v>
      </c>
      <c r="J10">
        <v>86.41</v>
      </c>
      <c r="K10">
        <v>711.41</v>
      </c>
      <c r="L10">
        <v>8</v>
      </c>
    </row>
    <row r="11" spans="1:12" x14ac:dyDescent="0.2">
      <c r="A11">
        <f t="shared" si="1"/>
        <v>10</v>
      </c>
      <c r="B11" t="str">
        <f t="shared" si="0"/>
        <v>Лицей БГУ</v>
      </c>
      <c r="C11">
        <v>100</v>
      </c>
      <c r="D11">
        <v>100</v>
      </c>
      <c r="E11">
        <v>100</v>
      </c>
      <c r="F11">
        <v>26</v>
      </c>
      <c r="G11">
        <v>100</v>
      </c>
      <c r="H11">
        <v>100</v>
      </c>
      <c r="I11">
        <v>72</v>
      </c>
      <c r="J11">
        <v>100</v>
      </c>
      <c r="K11">
        <v>698</v>
      </c>
      <c r="L11">
        <v>8</v>
      </c>
    </row>
    <row r="12" spans="1:12" x14ac:dyDescent="0.2">
      <c r="A12">
        <f t="shared" si="1"/>
        <v>11</v>
      </c>
      <c r="B12" t="str">
        <f t="shared" si="0"/>
        <v>Лицей БГУ</v>
      </c>
      <c r="C12">
        <v>100</v>
      </c>
      <c r="D12">
        <v>100</v>
      </c>
      <c r="E12">
        <v>100</v>
      </c>
      <c r="F12">
        <v>26</v>
      </c>
      <c r="G12">
        <v>100</v>
      </c>
      <c r="H12">
        <v>100</v>
      </c>
      <c r="I12">
        <v>72</v>
      </c>
      <c r="J12">
        <v>99.84</v>
      </c>
      <c r="K12">
        <v>697.84</v>
      </c>
      <c r="L12">
        <v>8</v>
      </c>
    </row>
    <row r="13" spans="1:12" x14ac:dyDescent="0.2">
      <c r="A13">
        <f t="shared" si="1"/>
        <v>12</v>
      </c>
      <c r="B13" t="str">
        <f t="shared" si="0"/>
        <v>Лицей БГУ</v>
      </c>
      <c r="C13">
        <v>100</v>
      </c>
      <c r="D13">
        <v>100</v>
      </c>
      <c r="E13">
        <v>100</v>
      </c>
      <c r="F13">
        <v>51</v>
      </c>
      <c r="G13">
        <v>100</v>
      </c>
      <c r="H13">
        <v>100</v>
      </c>
      <c r="I13">
        <v>46</v>
      </c>
      <c r="J13">
        <v>99.96</v>
      </c>
      <c r="K13">
        <v>696.96</v>
      </c>
      <c r="L13">
        <v>8</v>
      </c>
    </row>
    <row r="14" spans="1:12" x14ac:dyDescent="0.2">
      <c r="A14">
        <f t="shared" si="1"/>
        <v>13</v>
      </c>
      <c r="B14" t="str">
        <f t="shared" si="0"/>
        <v>Минская</v>
      </c>
      <c r="C14">
        <v>100</v>
      </c>
      <c r="D14">
        <v>100</v>
      </c>
      <c r="E14">
        <v>100</v>
      </c>
      <c r="F14">
        <v>86</v>
      </c>
      <c r="G14">
        <v>100</v>
      </c>
      <c r="H14">
        <v>74</v>
      </c>
      <c r="I14">
        <v>46</v>
      </c>
      <c r="J14">
        <v>89.34</v>
      </c>
      <c r="K14">
        <v>695.34</v>
      </c>
      <c r="L14">
        <v>5</v>
      </c>
    </row>
    <row r="15" spans="1:12" x14ac:dyDescent="0.2">
      <c r="A15">
        <f t="shared" si="1"/>
        <v>14</v>
      </c>
      <c r="B15" t="str">
        <f t="shared" si="0"/>
        <v>Брестская</v>
      </c>
      <c r="C15">
        <v>100</v>
      </c>
      <c r="D15">
        <v>100</v>
      </c>
      <c r="E15">
        <v>100</v>
      </c>
      <c r="F15">
        <v>51</v>
      </c>
      <c r="G15">
        <v>100</v>
      </c>
      <c r="H15">
        <v>100</v>
      </c>
      <c r="I15">
        <v>100</v>
      </c>
      <c r="J15">
        <v>41.29</v>
      </c>
      <c r="K15">
        <v>692.29</v>
      </c>
      <c r="L15">
        <v>1</v>
      </c>
    </row>
    <row r="16" spans="1:12" x14ac:dyDescent="0.2">
      <c r="A16">
        <f t="shared" si="1"/>
        <v>15</v>
      </c>
      <c r="B16" t="str">
        <f t="shared" si="0"/>
        <v>Гродненская</v>
      </c>
      <c r="C16">
        <v>100</v>
      </c>
      <c r="D16">
        <v>100</v>
      </c>
      <c r="E16">
        <v>59</v>
      </c>
      <c r="F16">
        <v>25</v>
      </c>
      <c r="G16">
        <v>100</v>
      </c>
      <c r="H16">
        <v>100</v>
      </c>
      <c r="I16">
        <v>100</v>
      </c>
      <c r="J16">
        <v>97.79</v>
      </c>
      <c r="K16">
        <v>681.79</v>
      </c>
      <c r="L16">
        <v>4</v>
      </c>
    </row>
    <row r="17" spans="1:12" x14ac:dyDescent="0.2">
      <c r="A17">
        <f t="shared" si="1"/>
        <v>16</v>
      </c>
      <c r="B17" t="str">
        <f t="shared" si="0"/>
        <v>Гомельская</v>
      </c>
      <c r="C17">
        <v>100</v>
      </c>
      <c r="D17">
        <v>100</v>
      </c>
      <c r="E17">
        <v>100</v>
      </c>
      <c r="F17">
        <v>44</v>
      </c>
      <c r="G17">
        <v>100</v>
      </c>
      <c r="H17">
        <v>100</v>
      </c>
      <c r="I17">
        <v>46</v>
      </c>
      <c r="J17">
        <v>91.27</v>
      </c>
      <c r="K17">
        <v>681.27</v>
      </c>
      <c r="L17">
        <v>3</v>
      </c>
    </row>
    <row r="18" spans="1:12" x14ac:dyDescent="0.2">
      <c r="A18">
        <f t="shared" si="1"/>
        <v>17</v>
      </c>
      <c r="B18" t="str">
        <f t="shared" si="0"/>
        <v>Брестская</v>
      </c>
      <c r="C18">
        <v>100</v>
      </c>
      <c r="D18">
        <v>100</v>
      </c>
      <c r="E18">
        <v>100</v>
      </c>
      <c r="F18">
        <v>25</v>
      </c>
      <c r="G18">
        <v>100</v>
      </c>
      <c r="H18">
        <v>100</v>
      </c>
      <c r="I18">
        <v>72</v>
      </c>
      <c r="J18">
        <v>76.19</v>
      </c>
      <c r="K18">
        <v>673.19</v>
      </c>
      <c r="L18">
        <v>1</v>
      </c>
    </row>
    <row r="19" spans="1:12" x14ac:dyDescent="0.2">
      <c r="A19">
        <f t="shared" si="1"/>
        <v>18</v>
      </c>
      <c r="B19" t="str">
        <f t="shared" si="0"/>
        <v>Брестская</v>
      </c>
      <c r="C19">
        <v>100</v>
      </c>
      <c r="D19">
        <v>100</v>
      </c>
      <c r="E19">
        <v>100</v>
      </c>
      <c r="F19">
        <v>25</v>
      </c>
      <c r="G19">
        <v>100</v>
      </c>
      <c r="H19">
        <v>74</v>
      </c>
      <c r="I19">
        <v>72</v>
      </c>
      <c r="J19">
        <v>99.96</v>
      </c>
      <c r="K19">
        <v>670.96</v>
      </c>
      <c r="L19">
        <v>1</v>
      </c>
    </row>
    <row r="20" spans="1:12" x14ac:dyDescent="0.2">
      <c r="A20">
        <f t="shared" si="1"/>
        <v>19</v>
      </c>
      <c r="B20" t="str">
        <f t="shared" si="0"/>
        <v>Витебская</v>
      </c>
      <c r="C20">
        <v>100</v>
      </c>
      <c r="D20">
        <v>100</v>
      </c>
      <c r="E20">
        <v>100</v>
      </c>
      <c r="F20">
        <v>0</v>
      </c>
      <c r="G20">
        <v>100</v>
      </c>
      <c r="H20">
        <v>100</v>
      </c>
      <c r="I20">
        <v>72</v>
      </c>
      <c r="J20">
        <v>95.07</v>
      </c>
      <c r="K20">
        <v>667.06999999999994</v>
      </c>
      <c r="L20">
        <v>2</v>
      </c>
    </row>
    <row r="21" spans="1:12" x14ac:dyDescent="0.2">
      <c r="A21">
        <f t="shared" si="1"/>
        <v>20</v>
      </c>
      <c r="B21" t="str">
        <f t="shared" si="0"/>
        <v>Лицей БГУ</v>
      </c>
      <c r="C21">
        <v>100</v>
      </c>
      <c r="D21">
        <v>100</v>
      </c>
      <c r="E21">
        <v>59</v>
      </c>
      <c r="F21">
        <v>51</v>
      </c>
      <c r="G21">
        <v>100</v>
      </c>
      <c r="H21">
        <v>100</v>
      </c>
      <c r="I21">
        <v>72</v>
      </c>
      <c r="J21">
        <v>84.08</v>
      </c>
      <c r="K21">
        <v>666.08</v>
      </c>
      <c r="L21">
        <v>8</v>
      </c>
    </row>
    <row r="22" spans="1:12" x14ac:dyDescent="0.2">
      <c r="A22">
        <f t="shared" si="1"/>
        <v>21</v>
      </c>
      <c r="B22" t="str">
        <f t="shared" si="0"/>
        <v>Брестская</v>
      </c>
      <c r="C22">
        <v>100</v>
      </c>
      <c r="D22">
        <v>100</v>
      </c>
      <c r="E22">
        <v>100</v>
      </c>
      <c r="F22" t="s">
        <v>9</v>
      </c>
      <c r="G22">
        <v>100</v>
      </c>
      <c r="H22">
        <v>100</v>
      </c>
      <c r="I22">
        <v>72</v>
      </c>
      <c r="J22">
        <v>93.67</v>
      </c>
      <c r="K22">
        <v>665.67</v>
      </c>
      <c r="L22">
        <v>1</v>
      </c>
    </row>
    <row r="23" spans="1:12" x14ac:dyDescent="0.2">
      <c r="A23">
        <f t="shared" si="1"/>
        <v>22</v>
      </c>
      <c r="B23" t="str">
        <f t="shared" si="0"/>
        <v>Витебская</v>
      </c>
      <c r="C23">
        <v>100</v>
      </c>
      <c r="D23">
        <v>100</v>
      </c>
      <c r="E23">
        <v>100</v>
      </c>
      <c r="F23">
        <v>25</v>
      </c>
      <c r="G23">
        <v>100</v>
      </c>
      <c r="H23">
        <v>100</v>
      </c>
      <c r="I23">
        <v>46</v>
      </c>
      <c r="J23">
        <v>90.41</v>
      </c>
      <c r="K23">
        <v>661.41</v>
      </c>
      <c r="L23">
        <v>2</v>
      </c>
    </row>
    <row r="24" spans="1:12" x14ac:dyDescent="0.2">
      <c r="A24">
        <f t="shared" si="1"/>
        <v>23</v>
      </c>
      <c r="B24" t="str">
        <f t="shared" si="0"/>
        <v>Брестская</v>
      </c>
      <c r="C24">
        <v>100</v>
      </c>
      <c r="D24">
        <v>100</v>
      </c>
      <c r="E24">
        <v>100</v>
      </c>
      <c r="F24">
        <v>25</v>
      </c>
      <c r="G24">
        <v>100</v>
      </c>
      <c r="H24">
        <v>74</v>
      </c>
      <c r="I24">
        <v>72</v>
      </c>
      <c r="J24">
        <v>90.19</v>
      </c>
      <c r="K24">
        <v>661.19</v>
      </c>
      <c r="L24">
        <v>1</v>
      </c>
    </row>
    <row r="25" spans="1:12" x14ac:dyDescent="0.2">
      <c r="A25">
        <f t="shared" si="1"/>
        <v>24</v>
      </c>
      <c r="B25" t="str">
        <f t="shared" si="0"/>
        <v>Лицей БГУ</v>
      </c>
      <c r="C25">
        <v>100</v>
      </c>
      <c r="D25">
        <v>77</v>
      </c>
      <c r="E25">
        <v>100</v>
      </c>
      <c r="F25" t="s">
        <v>9</v>
      </c>
      <c r="G25">
        <v>100</v>
      </c>
      <c r="H25">
        <v>100</v>
      </c>
      <c r="I25">
        <v>72</v>
      </c>
      <c r="J25">
        <v>100</v>
      </c>
      <c r="K25">
        <v>649</v>
      </c>
      <c r="L25">
        <v>8</v>
      </c>
    </row>
    <row r="26" spans="1:12" x14ac:dyDescent="0.2">
      <c r="A26">
        <f t="shared" si="1"/>
        <v>25</v>
      </c>
      <c r="B26" t="str">
        <f t="shared" si="0"/>
        <v>Витебская</v>
      </c>
      <c r="C26">
        <v>100</v>
      </c>
      <c r="D26">
        <v>100</v>
      </c>
      <c r="E26">
        <v>59</v>
      </c>
      <c r="F26">
        <v>25</v>
      </c>
      <c r="G26">
        <v>100</v>
      </c>
      <c r="H26">
        <v>100</v>
      </c>
      <c r="I26">
        <v>72</v>
      </c>
      <c r="J26">
        <v>89.65</v>
      </c>
      <c r="K26">
        <v>645.65</v>
      </c>
      <c r="L26">
        <v>2</v>
      </c>
    </row>
    <row r="27" spans="1:12" x14ac:dyDescent="0.2">
      <c r="A27">
        <f t="shared" si="1"/>
        <v>26</v>
      </c>
      <c r="B27" t="str">
        <f t="shared" si="0"/>
        <v>Витебская</v>
      </c>
      <c r="C27">
        <v>100</v>
      </c>
      <c r="D27">
        <v>100</v>
      </c>
      <c r="E27">
        <v>100</v>
      </c>
      <c r="F27">
        <v>25</v>
      </c>
      <c r="G27">
        <v>100</v>
      </c>
      <c r="H27">
        <v>74</v>
      </c>
      <c r="I27">
        <v>100</v>
      </c>
      <c r="J27">
        <v>42.62</v>
      </c>
      <c r="K27">
        <v>641.62</v>
      </c>
      <c r="L27">
        <v>2</v>
      </c>
    </row>
    <row r="28" spans="1:12" x14ac:dyDescent="0.2">
      <c r="A28">
        <f t="shared" si="1"/>
        <v>27</v>
      </c>
      <c r="B28" t="str">
        <f t="shared" si="0"/>
        <v>Могилевская</v>
      </c>
      <c r="C28">
        <v>100</v>
      </c>
      <c r="D28">
        <v>100</v>
      </c>
      <c r="E28">
        <v>100</v>
      </c>
      <c r="F28">
        <v>100</v>
      </c>
      <c r="G28">
        <v>100</v>
      </c>
      <c r="H28">
        <v>11</v>
      </c>
      <c r="I28">
        <v>46</v>
      </c>
      <c r="J28">
        <v>84.35</v>
      </c>
      <c r="K28">
        <v>641.35</v>
      </c>
      <c r="L28">
        <v>6</v>
      </c>
    </row>
    <row r="29" spans="1:12" x14ac:dyDescent="0.2">
      <c r="A29">
        <f t="shared" si="1"/>
        <v>28</v>
      </c>
      <c r="B29" t="str">
        <f t="shared" si="0"/>
        <v>Витебская</v>
      </c>
      <c r="C29">
        <v>100</v>
      </c>
      <c r="D29">
        <v>100</v>
      </c>
      <c r="E29">
        <v>100</v>
      </c>
      <c r="F29">
        <v>0</v>
      </c>
      <c r="G29">
        <v>100</v>
      </c>
      <c r="H29">
        <v>100</v>
      </c>
      <c r="I29">
        <v>46</v>
      </c>
      <c r="J29">
        <v>93.73</v>
      </c>
      <c r="K29">
        <v>639.73</v>
      </c>
      <c r="L29">
        <v>2</v>
      </c>
    </row>
    <row r="30" spans="1:12" x14ac:dyDescent="0.2">
      <c r="A30">
        <f t="shared" si="1"/>
        <v>29</v>
      </c>
      <c r="B30" t="str">
        <f t="shared" si="0"/>
        <v>Гомельская</v>
      </c>
      <c r="C30">
        <v>100</v>
      </c>
      <c r="D30">
        <v>100</v>
      </c>
      <c r="E30">
        <v>100</v>
      </c>
      <c r="F30">
        <v>7</v>
      </c>
      <c r="G30">
        <v>100</v>
      </c>
      <c r="H30">
        <v>100</v>
      </c>
      <c r="I30">
        <v>72</v>
      </c>
      <c r="J30">
        <v>58.2</v>
      </c>
      <c r="K30">
        <v>637.20000000000005</v>
      </c>
      <c r="L30">
        <v>3</v>
      </c>
    </row>
    <row r="31" spans="1:12" x14ac:dyDescent="0.2">
      <c r="A31">
        <f t="shared" si="1"/>
        <v>30</v>
      </c>
      <c r="B31" t="str">
        <f t="shared" si="0"/>
        <v>Гомельская</v>
      </c>
      <c r="C31">
        <v>100</v>
      </c>
      <c r="D31">
        <v>100</v>
      </c>
      <c r="E31">
        <v>100</v>
      </c>
      <c r="F31" t="s">
        <v>9</v>
      </c>
      <c r="G31">
        <v>100</v>
      </c>
      <c r="H31">
        <v>100</v>
      </c>
      <c r="I31">
        <v>46</v>
      </c>
      <c r="J31">
        <v>87</v>
      </c>
      <c r="K31">
        <v>633</v>
      </c>
      <c r="L31">
        <v>3</v>
      </c>
    </row>
    <row r="32" spans="1:12" x14ac:dyDescent="0.2">
      <c r="A32">
        <f t="shared" si="1"/>
        <v>31</v>
      </c>
      <c r="B32" t="str">
        <f t="shared" si="0"/>
        <v>Витебская</v>
      </c>
      <c r="C32">
        <v>100</v>
      </c>
      <c r="D32">
        <v>100</v>
      </c>
      <c r="E32">
        <v>100</v>
      </c>
      <c r="F32">
        <v>25</v>
      </c>
      <c r="G32">
        <v>100</v>
      </c>
      <c r="H32">
        <v>74</v>
      </c>
      <c r="I32">
        <v>46</v>
      </c>
      <c r="J32">
        <v>79.41</v>
      </c>
      <c r="K32">
        <v>624.41</v>
      </c>
      <c r="L32">
        <v>2</v>
      </c>
    </row>
    <row r="33" spans="1:12" x14ac:dyDescent="0.2">
      <c r="A33">
        <f t="shared" si="1"/>
        <v>32</v>
      </c>
      <c r="B33" t="str">
        <f t="shared" si="0"/>
        <v>Витебская</v>
      </c>
      <c r="C33">
        <v>100</v>
      </c>
      <c r="D33">
        <v>100</v>
      </c>
      <c r="E33">
        <v>50</v>
      </c>
      <c r="F33" t="s">
        <v>9</v>
      </c>
      <c r="G33">
        <v>100</v>
      </c>
      <c r="H33">
        <v>100</v>
      </c>
      <c r="I33">
        <v>72</v>
      </c>
      <c r="J33">
        <v>86.19</v>
      </c>
      <c r="K33">
        <v>608.19000000000005</v>
      </c>
      <c r="L33">
        <v>2</v>
      </c>
    </row>
    <row r="34" spans="1:12" x14ac:dyDescent="0.2">
      <c r="A34">
        <f t="shared" si="1"/>
        <v>33</v>
      </c>
      <c r="B34" t="str">
        <f t="shared" si="0"/>
        <v>Гомельская</v>
      </c>
      <c r="C34">
        <v>100</v>
      </c>
      <c r="D34">
        <v>100</v>
      </c>
      <c r="E34">
        <v>100</v>
      </c>
      <c r="F34" t="s">
        <v>9</v>
      </c>
      <c r="G34">
        <v>100</v>
      </c>
      <c r="H34">
        <v>100</v>
      </c>
      <c r="I34">
        <v>18</v>
      </c>
      <c r="J34">
        <v>85.71</v>
      </c>
      <c r="K34">
        <v>603.71</v>
      </c>
      <c r="L34">
        <v>3</v>
      </c>
    </row>
    <row r="35" spans="1:12" x14ac:dyDescent="0.2">
      <c r="A35">
        <f t="shared" si="1"/>
        <v>34</v>
      </c>
      <c r="B35" t="str">
        <f t="shared" si="0"/>
        <v>Брестская</v>
      </c>
      <c r="C35">
        <v>100</v>
      </c>
      <c r="D35">
        <v>77</v>
      </c>
      <c r="E35">
        <v>100</v>
      </c>
      <c r="F35" t="s">
        <v>9</v>
      </c>
      <c r="G35">
        <v>100</v>
      </c>
      <c r="H35">
        <v>74</v>
      </c>
      <c r="I35">
        <v>72</v>
      </c>
      <c r="J35">
        <v>79.7</v>
      </c>
      <c r="K35">
        <v>602.70000000000005</v>
      </c>
      <c r="L35">
        <v>1</v>
      </c>
    </row>
    <row r="36" spans="1:12" x14ac:dyDescent="0.2">
      <c r="A36">
        <f t="shared" si="1"/>
        <v>35</v>
      </c>
      <c r="B36" t="str">
        <f t="shared" si="0"/>
        <v>г. Минск</v>
      </c>
      <c r="C36">
        <v>100</v>
      </c>
      <c r="D36">
        <v>100</v>
      </c>
      <c r="E36">
        <v>100</v>
      </c>
      <c r="F36">
        <v>0</v>
      </c>
      <c r="G36">
        <v>100</v>
      </c>
      <c r="H36">
        <v>74</v>
      </c>
      <c r="I36">
        <v>72</v>
      </c>
      <c r="J36">
        <v>51.97</v>
      </c>
      <c r="K36">
        <v>597.97</v>
      </c>
      <c r="L36">
        <v>7</v>
      </c>
    </row>
    <row r="37" spans="1:12" x14ac:dyDescent="0.2">
      <c r="A37">
        <f t="shared" si="1"/>
        <v>36</v>
      </c>
      <c r="B37" t="str">
        <f t="shared" si="0"/>
        <v>Брестская</v>
      </c>
      <c r="C37">
        <v>100</v>
      </c>
      <c r="D37">
        <v>100</v>
      </c>
      <c r="E37">
        <v>100</v>
      </c>
      <c r="F37">
        <v>0</v>
      </c>
      <c r="G37">
        <v>100</v>
      </c>
      <c r="H37">
        <v>74</v>
      </c>
      <c r="I37">
        <v>46</v>
      </c>
      <c r="J37">
        <v>74.040000000000006</v>
      </c>
      <c r="K37">
        <v>594.04</v>
      </c>
      <c r="L37">
        <v>1</v>
      </c>
    </row>
    <row r="38" spans="1:12" x14ac:dyDescent="0.2">
      <c r="A38">
        <f t="shared" si="1"/>
        <v>37</v>
      </c>
      <c r="B38" t="str">
        <f t="shared" si="0"/>
        <v>Брестская</v>
      </c>
      <c r="C38">
        <v>100</v>
      </c>
      <c r="D38">
        <v>100</v>
      </c>
      <c r="E38">
        <v>59</v>
      </c>
      <c r="F38">
        <v>0</v>
      </c>
      <c r="G38">
        <v>100</v>
      </c>
      <c r="H38">
        <v>100</v>
      </c>
      <c r="I38">
        <v>46</v>
      </c>
      <c r="J38">
        <v>86</v>
      </c>
      <c r="K38">
        <v>591</v>
      </c>
      <c r="L38">
        <v>1</v>
      </c>
    </row>
    <row r="39" spans="1:12" x14ac:dyDescent="0.2">
      <c r="A39">
        <f t="shared" si="1"/>
        <v>38</v>
      </c>
      <c r="B39" t="str">
        <f t="shared" si="0"/>
        <v>Витебская</v>
      </c>
      <c r="C39">
        <v>100</v>
      </c>
      <c r="D39">
        <v>100</v>
      </c>
      <c r="E39">
        <v>100</v>
      </c>
      <c r="F39">
        <v>25</v>
      </c>
      <c r="G39">
        <v>100</v>
      </c>
      <c r="H39">
        <v>11</v>
      </c>
      <c r="I39">
        <v>72</v>
      </c>
      <c r="J39">
        <v>79.34</v>
      </c>
      <c r="K39">
        <v>587.34</v>
      </c>
      <c r="L39">
        <v>2</v>
      </c>
    </row>
    <row r="40" spans="1:12" x14ac:dyDescent="0.2">
      <c r="A40">
        <f t="shared" si="1"/>
        <v>39</v>
      </c>
      <c r="B40" t="str">
        <f t="shared" si="0"/>
        <v>Лицей БГУ</v>
      </c>
      <c r="C40">
        <v>100</v>
      </c>
      <c r="D40">
        <v>100</v>
      </c>
      <c r="E40">
        <v>34</v>
      </c>
      <c r="F40">
        <v>70</v>
      </c>
      <c r="G40">
        <v>100</v>
      </c>
      <c r="H40">
        <v>74</v>
      </c>
      <c r="I40">
        <v>46</v>
      </c>
      <c r="J40">
        <v>62.41</v>
      </c>
      <c r="K40">
        <v>586.41</v>
      </c>
      <c r="L40">
        <v>8</v>
      </c>
    </row>
    <row r="41" spans="1:12" x14ac:dyDescent="0.2">
      <c r="A41">
        <f t="shared" si="1"/>
        <v>40</v>
      </c>
      <c r="B41" t="str">
        <f t="shared" si="0"/>
        <v>Гомельская</v>
      </c>
      <c r="C41">
        <v>0</v>
      </c>
      <c r="D41">
        <v>100</v>
      </c>
      <c r="E41">
        <v>100</v>
      </c>
      <c r="F41" t="s">
        <v>9</v>
      </c>
      <c r="G41">
        <v>100</v>
      </c>
      <c r="H41">
        <v>100</v>
      </c>
      <c r="I41">
        <v>100</v>
      </c>
      <c r="J41">
        <v>82.48</v>
      </c>
      <c r="K41">
        <v>582.48</v>
      </c>
      <c r="L41">
        <v>3</v>
      </c>
    </row>
    <row r="42" spans="1:12" x14ac:dyDescent="0.2">
      <c r="A42">
        <f t="shared" si="1"/>
        <v>41</v>
      </c>
      <c r="B42" t="str">
        <f t="shared" si="0"/>
        <v>Лицей БГУ</v>
      </c>
      <c r="C42">
        <v>100</v>
      </c>
      <c r="D42">
        <v>100</v>
      </c>
      <c r="E42">
        <v>100</v>
      </c>
      <c r="F42">
        <v>25</v>
      </c>
      <c r="G42">
        <v>100</v>
      </c>
      <c r="H42">
        <v>74</v>
      </c>
      <c r="I42">
        <v>0</v>
      </c>
      <c r="J42">
        <v>81.94</v>
      </c>
      <c r="K42">
        <v>580.94000000000005</v>
      </c>
      <c r="L42">
        <v>8</v>
      </c>
    </row>
    <row r="43" spans="1:12" x14ac:dyDescent="0.2">
      <c r="A43">
        <f t="shared" si="1"/>
        <v>42</v>
      </c>
      <c r="B43" t="str">
        <f t="shared" si="0"/>
        <v>Могилевская</v>
      </c>
      <c r="C43">
        <v>100</v>
      </c>
      <c r="D43">
        <v>100</v>
      </c>
      <c r="E43">
        <v>34</v>
      </c>
      <c r="F43" t="s">
        <v>9</v>
      </c>
      <c r="G43">
        <v>100</v>
      </c>
      <c r="H43">
        <v>100</v>
      </c>
      <c r="I43">
        <v>46</v>
      </c>
      <c r="J43">
        <v>99.99</v>
      </c>
      <c r="K43">
        <v>579.99</v>
      </c>
      <c r="L43">
        <v>6</v>
      </c>
    </row>
    <row r="44" spans="1:12" x14ac:dyDescent="0.2">
      <c r="A44">
        <f t="shared" si="1"/>
        <v>43</v>
      </c>
      <c r="B44" t="str">
        <f t="shared" si="0"/>
        <v>Витебская</v>
      </c>
      <c r="C44">
        <v>100</v>
      </c>
      <c r="D44">
        <v>77</v>
      </c>
      <c r="E44">
        <v>100</v>
      </c>
      <c r="F44" t="s">
        <v>9</v>
      </c>
      <c r="G44">
        <v>100</v>
      </c>
      <c r="H44">
        <v>100</v>
      </c>
      <c r="I44">
        <v>46</v>
      </c>
      <c r="J44">
        <v>53.81</v>
      </c>
      <c r="K44">
        <v>576.80999999999995</v>
      </c>
      <c r="L44">
        <v>2</v>
      </c>
    </row>
    <row r="45" spans="1:12" x14ac:dyDescent="0.2">
      <c r="A45">
        <f t="shared" si="1"/>
        <v>44</v>
      </c>
      <c r="B45" t="str">
        <f t="shared" si="0"/>
        <v>Гомельская</v>
      </c>
      <c r="C45">
        <v>100</v>
      </c>
      <c r="D45">
        <v>100</v>
      </c>
      <c r="E45">
        <v>100</v>
      </c>
      <c r="F45">
        <v>0</v>
      </c>
      <c r="G45">
        <v>100</v>
      </c>
      <c r="H45">
        <v>74</v>
      </c>
      <c r="I45" t="s">
        <v>9</v>
      </c>
      <c r="J45">
        <v>99.77</v>
      </c>
      <c r="K45">
        <v>573.77</v>
      </c>
      <c r="L45">
        <v>3</v>
      </c>
    </row>
    <row r="46" spans="1:12" x14ac:dyDescent="0.2">
      <c r="A46">
        <f t="shared" si="1"/>
        <v>45</v>
      </c>
      <c r="B46" t="str">
        <f t="shared" si="0"/>
        <v>г. Минск</v>
      </c>
      <c r="C46">
        <v>100</v>
      </c>
      <c r="D46">
        <v>100</v>
      </c>
      <c r="E46">
        <v>100</v>
      </c>
      <c r="F46">
        <v>25</v>
      </c>
      <c r="G46">
        <v>100</v>
      </c>
      <c r="H46">
        <v>11</v>
      </c>
      <c r="I46">
        <v>46</v>
      </c>
      <c r="J46">
        <v>90.23</v>
      </c>
      <c r="K46">
        <v>572.23</v>
      </c>
      <c r="L46">
        <v>7</v>
      </c>
    </row>
    <row r="47" spans="1:12" x14ac:dyDescent="0.2">
      <c r="A47">
        <f t="shared" si="1"/>
        <v>46</v>
      </c>
      <c r="B47" t="str">
        <f t="shared" si="0"/>
        <v>Гомельская</v>
      </c>
      <c r="C47">
        <v>100</v>
      </c>
      <c r="D47">
        <v>100</v>
      </c>
      <c r="E47">
        <v>25</v>
      </c>
      <c r="F47">
        <v>0</v>
      </c>
      <c r="G47">
        <v>100</v>
      </c>
      <c r="H47">
        <v>100</v>
      </c>
      <c r="I47">
        <v>46</v>
      </c>
      <c r="J47">
        <v>100</v>
      </c>
      <c r="K47">
        <v>571</v>
      </c>
      <c r="L47">
        <v>3</v>
      </c>
    </row>
    <row r="48" spans="1:12" x14ac:dyDescent="0.2">
      <c r="A48">
        <f t="shared" si="1"/>
        <v>47</v>
      </c>
      <c r="B48" t="str">
        <f t="shared" si="0"/>
        <v>Витебская</v>
      </c>
      <c r="C48">
        <v>100</v>
      </c>
      <c r="D48">
        <v>100</v>
      </c>
      <c r="E48">
        <v>100</v>
      </c>
      <c r="F48">
        <v>0</v>
      </c>
      <c r="G48">
        <v>100</v>
      </c>
      <c r="H48">
        <v>100</v>
      </c>
      <c r="I48" t="s">
        <v>9</v>
      </c>
      <c r="J48">
        <v>70.86</v>
      </c>
      <c r="K48">
        <v>570.86</v>
      </c>
      <c r="L48">
        <v>2</v>
      </c>
    </row>
    <row r="49" spans="1:12" x14ac:dyDescent="0.2">
      <c r="A49">
        <f t="shared" si="1"/>
        <v>48</v>
      </c>
      <c r="B49" t="str">
        <f t="shared" si="0"/>
        <v>Витебская</v>
      </c>
      <c r="C49">
        <v>100</v>
      </c>
      <c r="D49">
        <v>77</v>
      </c>
      <c r="E49">
        <v>100</v>
      </c>
      <c r="F49">
        <v>0</v>
      </c>
      <c r="G49">
        <v>100</v>
      </c>
      <c r="H49">
        <v>37</v>
      </c>
      <c r="I49">
        <v>72</v>
      </c>
      <c r="J49">
        <v>79.400000000000006</v>
      </c>
      <c r="K49">
        <v>565.4</v>
      </c>
      <c r="L49">
        <v>2</v>
      </c>
    </row>
    <row r="50" spans="1:12" x14ac:dyDescent="0.2">
      <c r="A50">
        <f t="shared" si="1"/>
        <v>49</v>
      </c>
      <c r="B50" t="str">
        <f t="shared" si="0"/>
        <v>Гродненская</v>
      </c>
      <c r="C50">
        <v>100</v>
      </c>
      <c r="D50">
        <v>100</v>
      </c>
      <c r="E50">
        <v>34</v>
      </c>
      <c r="F50">
        <v>0</v>
      </c>
      <c r="G50">
        <v>100</v>
      </c>
      <c r="H50">
        <v>100</v>
      </c>
      <c r="I50">
        <v>46</v>
      </c>
      <c r="J50">
        <v>81.08</v>
      </c>
      <c r="K50">
        <v>561.08000000000004</v>
      </c>
      <c r="L50">
        <v>4</v>
      </c>
    </row>
    <row r="51" spans="1:12" x14ac:dyDescent="0.2">
      <c r="A51">
        <f t="shared" si="1"/>
        <v>50</v>
      </c>
      <c r="B51" t="str">
        <f t="shared" si="0"/>
        <v>Лицей БГУ</v>
      </c>
      <c r="C51">
        <v>100</v>
      </c>
      <c r="D51">
        <v>77</v>
      </c>
      <c r="E51">
        <v>34</v>
      </c>
      <c r="F51">
        <v>0</v>
      </c>
      <c r="G51">
        <v>100</v>
      </c>
      <c r="H51">
        <v>74</v>
      </c>
      <c r="I51">
        <v>72</v>
      </c>
      <c r="J51">
        <v>87.7</v>
      </c>
      <c r="K51">
        <v>544.70000000000005</v>
      </c>
      <c r="L51">
        <v>8</v>
      </c>
    </row>
    <row r="52" spans="1:12" x14ac:dyDescent="0.2">
      <c r="A52">
        <f t="shared" si="1"/>
        <v>51</v>
      </c>
      <c r="B52" t="str">
        <f t="shared" si="0"/>
        <v>Лицей БГУ</v>
      </c>
      <c r="C52">
        <v>100</v>
      </c>
      <c r="D52">
        <v>100</v>
      </c>
      <c r="E52">
        <v>25</v>
      </c>
      <c r="F52">
        <v>0</v>
      </c>
      <c r="G52">
        <v>100</v>
      </c>
      <c r="H52">
        <v>74</v>
      </c>
      <c r="I52">
        <v>46</v>
      </c>
      <c r="J52">
        <v>97.55</v>
      </c>
      <c r="K52">
        <v>542.54999999999995</v>
      </c>
      <c r="L52">
        <v>8</v>
      </c>
    </row>
    <row r="53" spans="1:12" x14ac:dyDescent="0.2">
      <c r="A53">
        <f t="shared" si="1"/>
        <v>52</v>
      </c>
      <c r="B53" t="str">
        <f t="shared" si="0"/>
        <v>Гродненская</v>
      </c>
      <c r="C53">
        <v>100</v>
      </c>
      <c r="D53">
        <v>100</v>
      </c>
      <c r="E53">
        <v>50</v>
      </c>
      <c r="F53">
        <v>0</v>
      </c>
      <c r="G53">
        <v>100</v>
      </c>
      <c r="H53">
        <v>37</v>
      </c>
      <c r="I53">
        <v>46</v>
      </c>
      <c r="J53">
        <v>99.96</v>
      </c>
      <c r="K53">
        <v>532.96</v>
      </c>
      <c r="L53">
        <v>4</v>
      </c>
    </row>
    <row r="54" spans="1:12" x14ac:dyDescent="0.2">
      <c r="A54">
        <f t="shared" si="1"/>
        <v>53</v>
      </c>
      <c r="B54" t="str">
        <f t="shared" si="0"/>
        <v>Минская</v>
      </c>
      <c r="C54">
        <v>100</v>
      </c>
      <c r="D54">
        <v>77</v>
      </c>
      <c r="E54">
        <v>34</v>
      </c>
      <c r="F54">
        <v>25</v>
      </c>
      <c r="G54">
        <v>100</v>
      </c>
      <c r="H54">
        <v>74</v>
      </c>
      <c r="I54">
        <v>46</v>
      </c>
      <c r="J54">
        <v>76.28</v>
      </c>
      <c r="K54">
        <v>532.28</v>
      </c>
      <c r="L54">
        <v>5</v>
      </c>
    </row>
    <row r="55" spans="1:12" x14ac:dyDescent="0.2">
      <c r="A55">
        <f t="shared" si="1"/>
        <v>54</v>
      </c>
      <c r="B55" t="str">
        <f t="shared" si="0"/>
        <v>Витебская</v>
      </c>
      <c r="C55">
        <v>100</v>
      </c>
      <c r="D55">
        <v>100</v>
      </c>
      <c r="E55">
        <v>50</v>
      </c>
      <c r="F55">
        <v>0</v>
      </c>
      <c r="G55">
        <v>100</v>
      </c>
      <c r="H55">
        <v>37</v>
      </c>
      <c r="I55">
        <v>46</v>
      </c>
      <c r="J55">
        <v>98.96</v>
      </c>
      <c r="K55">
        <v>531.96</v>
      </c>
      <c r="L55">
        <v>2</v>
      </c>
    </row>
    <row r="56" spans="1:12" x14ac:dyDescent="0.2">
      <c r="A56">
        <f t="shared" si="1"/>
        <v>55</v>
      </c>
      <c r="B56" t="str">
        <f t="shared" si="0"/>
        <v>Гомельская</v>
      </c>
      <c r="C56">
        <v>100</v>
      </c>
      <c r="D56">
        <v>100</v>
      </c>
      <c r="E56">
        <v>34</v>
      </c>
      <c r="F56">
        <v>0</v>
      </c>
      <c r="G56">
        <v>100</v>
      </c>
      <c r="H56">
        <v>100</v>
      </c>
      <c r="I56">
        <v>46</v>
      </c>
      <c r="J56">
        <v>50.87</v>
      </c>
      <c r="K56">
        <v>530.87</v>
      </c>
      <c r="L56">
        <v>3</v>
      </c>
    </row>
  </sheetData>
  <conditionalFormatting sqref="B1:B1048576">
    <cfRule type="expression" dxfId="0" priority="1">
      <formula>IF(K2 = 2,1,0)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Regions Summary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Microsoft Office</cp:lastModifiedBy>
  <dcterms:created xsi:type="dcterms:W3CDTF">2020-01-15T11:25:42Z</dcterms:created>
  <dcterms:modified xsi:type="dcterms:W3CDTF">2020-01-20T09:20:49Z</dcterms:modified>
</cp:coreProperties>
</file>